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8" windowWidth="7776" windowHeight="5952" tabRatio="874" activeTab="0"/>
  </bookViews>
  <sheets>
    <sheet name="104世界盃總表 " sheetId="1" r:id="rId1"/>
    <sheet name="104服裝公假調查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<sst xmlns="http://schemas.openxmlformats.org/spreadsheetml/2006/main" count="311" uniqueCount="203">
  <si>
    <t>廖杉林</t>
  </si>
  <si>
    <t>1948.10.10</t>
  </si>
  <si>
    <t>林綉紹</t>
  </si>
  <si>
    <t>1953.09.21</t>
  </si>
  <si>
    <t>1940.11.18</t>
  </si>
  <si>
    <t>W35</t>
  </si>
  <si>
    <t>XL</t>
  </si>
  <si>
    <t>2XL</t>
  </si>
  <si>
    <t>李長河</t>
  </si>
  <si>
    <t>XL</t>
  </si>
  <si>
    <t>M</t>
  </si>
  <si>
    <t>許永忠</t>
  </si>
  <si>
    <t>400MH</t>
  </si>
  <si>
    <t>019</t>
  </si>
  <si>
    <t>葉明超</t>
  </si>
  <si>
    <t>YEH,MING-CHAO</t>
  </si>
  <si>
    <t>備註</t>
  </si>
  <si>
    <t>桃園縣</t>
  </si>
  <si>
    <t>高雄市</t>
  </si>
  <si>
    <t>廖若然</t>
  </si>
  <si>
    <t>項目
1</t>
  </si>
  <si>
    <t>總計</t>
  </si>
  <si>
    <t>女35歲組</t>
  </si>
  <si>
    <t>女65歲組</t>
  </si>
  <si>
    <t>男70歲組</t>
  </si>
  <si>
    <t>男60歲組</t>
  </si>
  <si>
    <t>組別</t>
  </si>
  <si>
    <t>男35歲組</t>
  </si>
  <si>
    <t>男40歲組</t>
  </si>
  <si>
    <t>英文姓名
護照、照片</t>
  </si>
  <si>
    <t>會員編號</t>
  </si>
  <si>
    <t>姓名</t>
  </si>
  <si>
    <t>小計</t>
  </si>
  <si>
    <t>791</t>
  </si>
  <si>
    <t>CHIA,LU-HSIN</t>
  </si>
  <si>
    <t>789</t>
  </si>
  <si>
    <t>郁美雲</t>
  </si>
  <si>
    <t>YU,MEI-YUN</t>
  </si>
  <si>
    <t>出生年月日</t>
  </si>
  <si>
    <t>L</t>
  </si>
  <si>
    <t>S</t>
  </si>
  <si>
    <t>2XL</t>
  </si>
  <si>
    <t>張義欽</t>
  </si>
  <si>
    <t>1119</t>
  </si>
  <si>
    <t>男50歲組</t>
  </si>
  <si>
    <t>邱建志</t>
  </si>
  <si>
    <t>縣市</t>
  </si>
  <si>
    <t>宜蘭縣</t>
  </si>
  <si>
    <t>彰化縣</t>
  </si>
  <si>
    <t>臺北市</t>
  </si>
  <si>
    <t>CHANG,YI-CHIN</t>
  </si>
  <si>
    <t>新竹縣</t>
  </si>
  <si>
    <t>雲林縣</t>
  </si>
  <si>
    <t>吳浩然</t>
  </si>
  <si>
    <t>賈方元</t>
  </si>
  <si>
    <t>CHIA FANG-YUAN</t>
  </si>
  <si>
    <t>790</t>
  </si>
  <si>
    <t>新竹市</t>
  </si>
  <si>
    <t>總編號</t>
  </si>
  <si>
    <t>最後確認</t>
  </si>
  <si>
    <t>自行前往</t>
  </si>
  <si>
    <t>取消</t>
  </si>
  <si>
    <t>教練</t>
  </si>
  <si>
    <t>243</t>
  </si>
  <si>
    <t>920</t>
  </si>
  <si>
    <t>LIAO,JUO-JAN</t>
  </si>
  <si>
    <t>廖杉林團B2</t>
  </si>
  <si>
    <t>廖杉林團B3</t>
  </si>
  <si>
    <t>廖杉林團B4</t>
  </si>
  <si>
    <t>廖杉林團B5</t>
  </si>
  <si>
    <t>廖杉林團B6</t>
  </si>
  <si>
    <t>廖杉林團B1</t>
  </si>
  <si>
    <t>外套</t>
  </si>
  <si>
    <t>長褲</t>
  </si>
  <si>
    <t>POLO衫</t>
  </si>
  <si>
    <t>圓領衫</t>
  </si>
  <si>
    <t>背心</t>
  </si>
  <si>
    <t>身高</t>
  </si>
  <si>
    <t>體重</t>
  </si>
  <si>
    <t>賈魯歆</t>
  </si>
  <si>
    <t>W60</t>
  </si>
  <si>
    <t>W65</t>
  </si>
  <si>
    <t>M40</t>
  </si>
  <si>
    <t>M50</t>
  </si>
  <si>
    <t>M55</t>
  </si>
  <si>
    <t>M60</t>
  </si>
  <si>
    <t>M65</t>
  </si>
  <si>
    <t>M70</t>
  </si>
  <si>
    <t>CAI,ZONG-YAN</t>
  </si>
  <si>
    <t>男35歲組</t>
  </si>
  <si>
    <t>賈方元</t>
  </si>
  <si>
    <t>賈魯歆</t>
  </si>
  <si>
    <t>賈魯歆團2</t>
  </si>
  <si>
    <t>1942.01.10</t>
  </si>
  <si>
    <t>HSU,JOHN YUAN CHUNG</t>
  </si>
  <si>
    <t>1986.08.07</t>
  </si>
  <si>
    <t>1971.10.21</t>
  </si>
  <si>
    <t>1940.06.15</t>
  </si>
  <si>
    <t>1946.09.27</t>
  </si>
  <si>
    <t>1976.08.26</t>
  </si>
  <si>
    <t>1953.10.21</t>
  </si>
  <si>
    <t>1979.11.30</t>
  </si>
  <si>
    <t>LIN,HSIU-SHAO</t>
  </si>
  <si>
    <t>LEE,CHANG-HO</t>
  </si>
  <si>
    <t>CHIU,CHIEN-CHIH</t>
  </si>
  <si>
    <t>廖若然</t>
  </si>
  <si>
    <t>林綉紹</t>
  </si>
  <si>
    <t>244</t>
  </si>
  <si>
    <t>廖杉林</t>
  </si>
  <si>
    <t>女60歲組</t>
  </si>
  <si>
    <t>賈魯祥</t>
  </si>
  <si>
    <t>1173</t>
  </si>
  <si>
    <t>林慧珊</t>
  </si>
  <si>
    <t>1978.11.14</t>
  </si>
  <si>
    <t>CHIA,LU-HSIANG</t>
  </si>
  <si>
    <t>吳浩然</t>
  </si>
  <si>
    <t>WU,HAW-JAN</t>
  </si>
  <si>
    <t>1955.04.27</t>
  </si>
  <si>
    <t>蔡宗晏</t>
  </si>
  <si>
    <t>跳高</t>
  </si>
  <si>
    <t>1.60M</t>
  </si>
  <si>
    <t>鉛球</t>
  </si>
  <si>
    <t>9.87M</t>
  </si>
  <si>
    <t>200M</t>
  </si>
  <si>
    <t>400MH</t>
  </si>
  <si>
    <t>1：06.72</t>
  </si>
  <si>
    <t>LIN,HUI-SHAN</t>
  </si>
  <si>
    <t>1972.10.12</t>
  </si>
  <si>
    <t>男60歲組</t>
  </si>
  <si>
    <t>5000MW</t>
  </si>
  <si>
    <t>100MH</t>
  </si>
  <si>
    <t>2015世界盃常青田徑錦標賽 中華台北代表隊--選手報名名冊</t>
  </si>
  <si>
    <t>200M</t>
  </si>
  <si>
    <t>400M</t>
  </si>
  <si>
    <t>300MH</t>
  </si>
  <si>
    <t>1：09.42</t>
  </si>
  <si>
    <t>教練</t>
  </si>
  <si>
    <t>護理員</t>
  </si>
  <si>
    <t>LAIO,SAN-LIN</t>
  </si>
  <si>
    <t>新台幣
1歐元
34台幣</t>
  </si>
  <si>
    <t>行政業務費
500</t>
  </si>
  <si>
    <t>會費+
註冊費
31+28
歐元</t>
  </si>
  <si>
    <t>三級跳遠</t>
  </si>
  <si>
    <t>歐元費用</t>
  </si>
  <si>
    <t>5/24收3500元</t>
  </si>
  <si>
    <t>賈方元團1</t>
  </si>
  <si>
    <t>賈魯歆團2</t>
  </si>
  <si>
    <t>半程馬拉松</t>
  </si>
  <si>
    <t>1500公尺</t>
  </si>
  <si>
    <t>10000公尺</t>
  </si>
  <si>
    <t>2000障礙</t>
  </si>
  <si>
    <t>5000競走</t>
  </si>
  <si>
    <t>10000競走</t>
  </si>
  <si>
    <t>20000競走</t>
  </si>
  <si>
    <t>項目
2</t>
  </si>
  <si>
    <t>項目
3</t>
  </si>
  <si>
    <t>項目
4</t>
  </si>
  <si>
    <t>項目
5</t>
  </si>
  <si>
    <t>項目
6</t>
  </si>
  <si>
    <t>項目
7</t>
  </si>
  <si>
    <t>項目
8</t>
  </si>
  <si>
    <t>10000公尺競走</t>
  </si>
  <si>
    <t>賈魯祥</t>
  </si>
  <si>
    <t>M35</t>
  </si>
  <si>
    <t>1960.03.16</t>
  </si>
  <si>
    <t>L</t>
  </si>
  <si>
    <t>跳遠</t>
  </si>
  <si>
    <t>三級跳遠</t>
  </si>
  <si>
    <t>跳高</t>
  </si>
  <si>
    <t>5/24已收</t>
  </si>
  <si>
    <t>林慧珊</t>
  </si>
  <si>
    <t>護理</t>
  </si>
  <si>
    <t>L</t>
  </si>
  <si>
    <t>W36</t>
  </si>
  <si>
    <t>放棄</t>
  </si>
  <si>
    <t>取銷</t>
  </si>
  <si>
    <t>17秒51</t>
  </si>
  <si>
    <t>67秒02</t>
  </si>
  <si>
    <t>37分10秒58</t>
  </si>
  <si>
    <t>4.75M</t>
  </si>
  <si>
    <t>1.05M</t>
  </si>
  <si>
    <t>8.08M</t>
  </si>
  <si>
    <t>林明輝</t>
  </si>
  <si>
    <t>臺南市</t>
  </si>
  <si>
    <t>跳高</t>
  </si>
  <si>
    <t>M40</t>
  </si>
  <si>
    <t>林明輝</t>
  </si>
  <si>
    <t>男40歲組</t>
  </si>
  <si>
    <t>LIN,MING-HUI</t>
  </si>
  <si>
    <t>1975.01.25</t>
  </si>
  <si>
    <t>領隊兼選手
男65歲組</t>
  </si>
  <si>
    <t>領隊兼選手</t>
  </si>
  <si>
    <t>需公假</t>
  </si>
  <si>
    <t>XL</t>
  </si>
  <si>
    <t>31:08.77</t>
  </si>
  <si>
    <t>CHANG,YAO-JEN</t>
  </si>
  <si>
    <t>張耀仁</t>
  </si>
  <si>
    <t>高雄市</t>
  </si>
  <si>
    <t>1966.02.14</t>
  </si>
  <si>
    <t>1公里競走</t>
  </si>
  <si>
    <t>2公里競走</t>
  </si>
  <si>
    <t>10000M</t>
  </si>
  <si>
    <t>5000M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</si>
</sst>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&quot;$&quot;#,##0"/>
    <numFmt numFmtId="179" formatCode="&quot;US$&quot;#,##0"/>
    <numFmt numFmtId="180" formatCode="&quot;NT$&quot;#,##0_);[Red]&quot;(NT$&quot;#,##0\)"/>
    <numFmt numFmtId="181" formatCode="0.00_ "/>
    <numFmt numFmtId="182" formatCode="&quot;US$&quot;#,##0_);[Red]&quot;(US$&quot;#,##0\)"/>
    <numFmt numFmtId="183" formatCode="\$#,##0_);[Red]&quot;($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[Red]\(0.00\)"/>
    <numFmt numFmtId="188" formatCode="mm:ss.00"/>
    <numFmt numFmtId="189" formatCode="#,##0_);[Red]\(#,##0\)"/>
    <numFmt numFmtId="190" formatCode="0_);[Red]\(0\)"/>
    <numFmt numFmtId="191" formatCode="#,##0.00_);[Red]\(#,##0.00\)"/>
    <numFmt numFmtId="192" formatCode="&quot;US$&quot;#,##0.00"/>
    <numFmt numFmtId="193" formatCode="[$€-2]\ #,##0.00_);[Red]\([$€-2]\ #,##0.00\)"/>
    <numFmt numFmtId="194" formatCode="0_ "/>
    <numFmt numFmtId="195" formatCode="#,##0.00\ [$€-40C]_);[Red]\(#,##0.00\ [$€-40C]\)"/>
    <numFmt numFmtId="196" formatCode="[$€-2]\ #,##0_);[Red]\([$€-2]\ #,##0\)"/>
    <numFmt numFmtId="197" formatCode="&quot;NT$&quot;#,##0_);[Red]\(&quot;NT$&quot;#,##0\)"/>
  </numFmts>
  <fonts count="67">
    <font>
      <sz val="12"/>
      <name val="新細明體"/>
      <family val="1"/>
    </font>
    <font>
      <u val="single"/>
      <sz val="8.4"/>
      <color indexed="36"/>
      <name val="新細明體"/>
      <family val="1"/>
    </font>
    <font>
      <u val="single"/>
      <sz val="8.4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8"/>
      <name val="標楷體"/>
      <family val="4"/>
    </font>
    <font>
      <b/>
      <sz val="12"/>
      <name val="標楷體"/>
      <family val="4"/>
    </font>
    <font>
      <sz val="10"/>
      <color indexed="12"/>
      <name val="標楷體"/>
      <family val="4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Arial"/>
      <family val="2"/>
    </font>
    <font>
      <b/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indexed="63"/>
      <name val="Arial"/>
      <family val="2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  <font>
      <sz val="12"/>
      <color rgb="FF0000FF"/>
      <name val="新細明體"/>
      <family val="1"/>
    </font>
    <font>
      <sz val="12"/>
      <color rgb="FFFF0000"/>
      <name val="新細明體"/>
      <family val="1"/>
    </font>
    <font>
      <sz val="10"/>
      <color rgb="FF0000FF"/>
      <name val="標楷體"/>
      <family val="4"/>
    </font>
    <font>
      <sz val="12"/>
      <color rgb="FF0000CC"/>
      <name val="標楷體"/>
      <family val="4"/>
    </font>
    <font>
      <sz val="12"/>
      <color rgb="FF0000CC"/>
      <name val="Arial"/>
      <family val="2"/>
    </font>
    <font>
      <b/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202020"/>
      <name val="Arial"/>
      <family val="2"/>
    </font>
    <font>
      <sz val="10"/>
      <color rgb="FF000000"/>
      <name val="標楷體"/>
      <family val="4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35" applyFill="1" applyAlignment="1">
      <alignment horizontal="left" shrinkToFit="1"/>
      <protection/>
    </xf>
    <xf numFmtId="0" fontId="5" fillId="0" borderId="10" xfId="35" applyFont="1" applyFill="1" applyBorder="1" applyAlignment="1">
      <alignment horizontal="center" vertical="center" wrapText="1" shrinkToFit="1"/>
      <protection/>
    </xf>
    <xf numFmtId="0" fontId="5" fillId="0" borderId="10" xfId="35" applyFont="1" applyFill="1" applyBorder="1" applyAlignment="1">
      <alignment horizontal="left" vertical="center" shrinkToFit="1"/>
      <protection/>
    </xf>
    <xf numFmtId="24" fontId="7" fillId="0" borderId="10" xfId="35" applyNumberFormat="1" applyFont="1" applyFill="1" applyBorder="1" applyAlignment="1">
      <alignment horizontal="center" vertical="center" wrapText="1" shrinkToFit="1"/>
      <protection/>
    </xf>
    <xf numFmtId="0" fontId="0" fillId="0" borderId="0" xfId="34" applyFill="1" applyAlignment="1">
      <alignment vertical="center" wrapText="1"/>
      <protection/>
    </xf>
    <xf numFmtId="0" fontId="5" fillId="0" borderId="10" xfId="35" applyFont="1" applyFill="1" applyBorder="1" applyAlignment="1">
      <alignment horizontal="center" vertical="center" shrinkToFit="1"/>
      <protection/>
    </xf>
    <xf numFmtId="49" fontId="5" fillId="0" borderId="10" xfId="35" applyNumberFormat="1" applyFont="1" applyFill="1" applyBorder="1" applyAlignment="1">
      <alignment horizontal="center" vertical="center" shrinkToFit="1"/>
      <protection/>
    </xf>
    <xf numFmtId="0" fontId="8" fillId="0" borderId="10" xfId="35" applyFont="1" applyFill="1" applyBorder="1" applyAlignment="1">
      <alignment horizontal="center" vertical="center" shrinkToFit="1"/>
      <protection/>
    </xf>
    <xf numFmtId="49" fontId="8" fillId="0" borderId="10" xfId="35" applyNumberFormat="1" applyFont="1" applyFill="1" applyBorder="1" applyAlignment="1">
      <alignment horizontal="center" vertical="center" shrinkToFit="1"/>
      <protection/>
    </xf>
    <xf numFmtId="0" fontId="9" fillId="0" borderId="0" xfId="35" applyFont="1" applyFill="1" applyAlignment="1">
      <alignment horizontal="left" shrinkToFit="1"/>
      <protection/>
    </xf>
    <xf numFmtId="0" fontId="0" fillId="0" borderId="10" xfId="35" applyFont="1" applyFill="1" applyBorder="1" applyAlignment="1">
      <alignment horizontal="center" vertical="center" shrinkToFit="1"/>
      <protection/>
    </xf>
    <xf numFmtId="0" fontId="0" fillId="0" borderId="0" xfId="34" applyFill="1">
      <alignment vertical="center"/>
      <protection/>
    </xf>
    <xf numFmtId="0" fontId="9" fillId="0" borderId="0" xfId="34" applyFont="1" applyFill="1" applyAlignment="1">
      <alignment vertical="center" wrapText="1"/>
      <protection/>
    </xf>
    <xf numFmtId="0" fontId="5" fillId="0" borderId="10" xfId="35" applyNumberFormat="1" applyFont="1" applyFill="1" applyBorder="1" applyAlignment="1">
      <alignment horizontal="center" vertical="center" shrinkToFit="1"/>
      <protection/>
    </xf>
    <xf numFmtId="181" fontId="8" fillId="0" borderId="10" xfId="35" applyNumberFormat="1" applyFont="1" applyFill="1" applyBorder="1" applyAlignment="1">
      <alignment horizontal="center" vertical="center" shrinkToFit="1"/>
      <protection/>
    </xf>
    <xf numFmtId="0" fontId="5" fillId="0" borderId="0" xfId="35" applyFont="1" applyFill="1" applyAlignment="1">
      <alignment horizontal="left" shrinkToFit="1"/>
      <protection/>
    </xf>
    <xf numFmtId="0" fontId="9" fillId="0" borderId="0" xfId="34" applyFont="1" applyFill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35" applyFont="1" applyFill="1" applyBorder="1" applyAlignment="1">
      <alignment horizontal="center" vertical="center" shrinkToFi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55" fillId="0" borderId="10" xfId="35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49" fontId="56" fillId="0" borderId="10" xfId="35" applyNumberFormat="1" applyFont="1" applyFill="1" applyBorder="1" applyAlignment="1">
      <alignment horizontal="center" vertical="center" shrinkToFit="1"/>
      <protection/>
    </xf>
    <xf numFmtId="0" fontId="56" fillId="0" borderId="10" xfId="35" applyFont="1" applyFill="1" applyBorder="1" applyAlignment="1">
      <alignment horizontal="center" vertical="center" shrinkToFit="1"/>
      <protection/>
    </xf>
    <xf numFmtId="187" fontId="56" fillId="0" borderId="10" xfId="35" applyNumberFormat="1" applyFont="1" applyFill="1" applyBorder="1" applyAlignment="1">
      <alignment horizontal="center" vertical="center" shrinkToFit="1"/>
      <protection/>
    </xf>
    <xf numFmtId="181" fontId="56" fillId="0" borderId="10" xfId="35" applyNumberFormat="1" applyFont="1" applyFill="1" applyBorder="1" applyAlignment="1">
      <alignment horizontal="center" vertical="center" shrinkToFit="1"/>
      <protection/>
    </xf>
    <xf numFmtId="0" fontId="56" fillId="0" borderId="10" xfId="35" applyFont="1" applyFill="1" applyBorder="1" applyAlignment="1">
      <alignment horizontal="left" vertical="center" shrinkToFit="1"/>
      <protection/>
    </xf>
    <xf numFmtId="0" fontId="57" fillId="0" borderId="0" xfId="34" applyFont="1" applyFill="1" applyAlignment="1">
      <alignment vertical="center" wrapText="1"/>
      <protection/>
    </xf>
    <xf numFmtId="0" fontId="57" fillId="0" borderId="0" xfId="35" applyFont="1" applyFill="1" applyAlignment="1">
      <alignment horizontal="left" shrinkToFit="1"/>
      <protection/>
    </xf>
    <xf numFmtId="0" fontId="57" fillId="0" borderId="0" xfId="34" applyFont="1" applyFill="1">
      <alignment vertical="center"/>
      <protection/>
    </xf>
    <xf numFmtId="0" fontId="55" fillId="33" borderId="10" xfId="35" applyFont="1" applyFill="1" applyBorder="1" applyAlignment="1">
      <alignment horizontal="center" vertical="center" shrinkToFit="1"/>
      <protection/>
    </xf>
    <xf numFmtId="0" fontId="5" fillId="0" borderId="10" xfId="34" applyFont="1" applyFill="1" applyBorder="1" applyAlignment="1">
      <alignment vertical="center" wrapText="1"/>
      <protection/>
    </xf>
    <xf numFmtId="49" fontId="55" fillId="33" borderId="10" xfId="35" applyNumberFormat="1" applyFont="1" applyFill="1" applyBorder="1" applyAlignment="1">
      <alignment horizontal="center" vertical="center" shrinkToFit="1"/>
      <protection/>
    </xf>
    <xf numFmtId="0" fontId="58" fillId="33" borderId="10" xfId="0" applyFont="1" applyFill="1" applyBorder="1" applyAlignment="1">
      <alignment horizontal="center" vertical="center"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59" fillId="0" borderId="10" xfId="34" applyFont="1" applyFill="1" applyBorder="1" applyAlignment="1">
      <alignment vertical="center" shrinkToFit="1"/>
      <protection/>
    </xf>
    <xf numFmtId="0" fontId="12" fillId="0" borderId="10" xfId="34" applyFont="1" applyFill="1" applyBorder="1" applyAlignment="1">
      <alignment vertical="center" shrinkToFit="1"/>
      <protection/>
    </xf>
    <xf numFmtId="0" fontId="4" fillId="0" borderId="0" xfId="0" applyFont="1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49" fontId="11" fillId="0" borderId="10" xfId="35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34" applyFont="1" applyFill="1" applyBorder="1" applyAlignment="1">
      <alignment horizontal="center" vertical="center" wrapText="1"/>
      <protection/>
    </xf>
    <xf numFmtId="0" fontId="0" fillId="0" borderId="10" xfId="34" applyFill="1" applyBorder="1" applyAlignment="1">
      <alignment horizontal="center" vertical="center" wrapText="1"/>
      <protection/>
    </xf>
    <xf numFmtId="0" fontId="0" fillId="0" borderId="10" xfId="34" applyFont="1" applyFill="1" applyBorder="1" applyAlignment="1">
      <alignment horizontal="center" vertical="center" wrapText="1" shrinkToFit="1"/>
      <protection/>
    </xf>
    <xf numFmtId="0" fontId="0" fillId="0" borderId="10" xfId="34" applyFont="1" applyFill="1" applyBorder="1" applyAlignment="1">
      <alignment vertical="center" shrinkToFit="1"/>
      <protection/>
    </xf>
    <xf numFmtId="0" fontId="9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0" fillId="0" borderId="10" xfId="34" applyFont="1" applyFill="1" applyBorder="1" applyAlignment="1">
      <alignment horizontal="center" vertical="center" shrinkToFit="1"/>
      <protection/>
    </xf>
    <xf numFmtId="0" fontId="58" fillId="0" borderId="10" xfId="34" applyFont="1" applyFill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0" fillId="0" borderId="0" xfId="33" applyFont="1" applyFill="1" applyAlignment="1">
      <alignment horizontal="center" vertical="center" shrinkToFit="1"/>
      <protection/>
    </xf>
    <xf numFmtId="0" fontId="0" fillId="0" borderId="0" xfId="33" applyAlignment="1">
      <alignment vertical="center" shrinkToFit="1"/>
      <protection/>
    </xf>
    <xf numFmtId="0" fontId="0" fillId="0" borderId="0" xfId="33" applyAlignment="1">
      <alignment horizontal="center" vertical="center" shrinkToFit="1"/>
      <protection/>
    </xf>
    <xf numFmtId="0" fontId="5" fillId="0" borderId="10" xfId="0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 shrinkToFit="1"/>
    </xf>
    <xf numFmtId="0" fontId="60" fillId="0" borderId="10" xfId="35" applyFont="1" applyFill="1" applyBorder="1" applyAlignment="1">
      <alignment horizontal="center" vertical="center" shrinkToFi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187" fontId="56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187" fontId="56" fillId="0" borderId="11" xfId="0" applyNumberFormat="1" applyFont="1" applyFill="1" applyBorder="1" applyAlignment="1">
      <alignment horizontal="center" vertical="center" shrinkToFit="1"/>
    </xf>
    <xf numFmtId="0" fontId="56" fillId="0" borderId="11" xfId="0" applyNumberFormat="1" applyFont="1" applyFill="1" applyBorder="1" applyAlignment="1">
      <alignment horizontal="center" vertical="center" shrinkToFit="1"/>
    </xf>
    <xf numFmtId="195" fontId="57" fillId="0" borderId="11" xfId="34" applyNumberFormat="1" applyFont="1" applyFill="1" applyBorder="1" applyAlignment="1">
      <alignment vertical="center" shrinkToFit="1"/>
      <protection/>
    </xf>
    <xf numFmtId="195" fontId="9" fillId="0" borderId="10" xfId="34" applyNumberFormat="1" applyFont="1" applyFill="1" applyBorder="1" applyAlignment="1">
      <alignment vertical="center" shrinkToFit="1"/>
      <protection/>
    </xf>
    <xf numFmtId="195" fontId="57" fillId="0" borderId="10" xfId="34" applyNumberFormat="1" applyFont="1" applyFill="1" applyBorder="1" applyAlignment="1">
      <alignment vertical="center" shrinkToFit="1"/>
      <protection/>
    </xf>
    <xf numFmtId="0" fontId="56" fillId="0" borderId="11" xfId="35" applyNumberFormat="1" applyFont="1" applyFill="1" applyBorder="1" applyAlignment="1">
      <alignment horizontal="center" vertical="center" shrinkToFit="1"/>
      <protection/>
    </xf>
    <xf numFmtId="187" fontId="56" fillId="0" borderId="11" xfId="35" applyNumberFormat="1" applyFont="1" applyFill="1" applyBorder="1" applyAlignment="1">
      <alignment horizontal="center" vertical="center" shrinkToFit="1"/>
      <protection/>
    </xf>
    <xf numFmtId="181" fontId="8" fillId="0" borderId="10" xfId="0" applyNumberFormat="1" applyFont="1" applyFill="1" applyBorder="1" applyAlignment="1">
      <alignment horizontal="center" vertical="center" shrinkToFit="1"/>
    </xf>
    <xf numFmtId="49" fontId="57" fillId="0" borderId="10" xfId="34" applyNumberFormat="1" applyFont="1" applyFill="1" applyBorder="1" applyAlignment="1">
      <alignment vertical="center" shrinkToFit="1"/>
      <protection/>
    </xf>
    <xf numFmtId="0" fontId="57" fillId="0" borderId="10" xfId="34" applyNumberFormat="1" applyFont="1" applyFill="1" applyBorder="1" applyAlignment="1">
      <alignment vertical="center" shrinkToFit="1"/>
      <protection/>
    </xf>
    <xf numFmtId="187" fontId="57" fillId="0" borderId="10" xfId="34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 shrinkToFit="1"/>
    </xf>
    <xf numFmtId="187" fontId="5" fillId="0" borderId="10" xfId="0" applyNumberFormat="1" applyFont="1" applyFill="1" applyBorder="1" applyAlignment="1">
      <alignment vertical="center" shrinkToFit="1"/>
    </xf>
    <xf numFmtId="195" fontId="5" fillId="0" borderId="10" xfId="0" applyNumberFormat="1" applyFont="1" applyFill="1" applyBorder="1" applyAlignment="1">
      <alignment vertical="center" shrinkToFit="1"/>
    </xf>
    <xf numFmtId="181" fontId="0" fillId="0" borderId="10" xfId="0" applyNumberFormat="1" applyFill="1" applyBorder="1" applyAlignment="1">
      <alignment vertical="center" shrinkToFit="1"/>
    </xf>
    <xf numFmtId="187" fontId="0" fillId="0" borderId="10" xfId="0" applyNumberFormat="1" applyFill="1" applyBorder="1" applyAlignment="1">
      <alignment vertical="center" shrinkToFit="1"/>
    </xf>
    <xf numFmtId="195" fontId="0" fillId="0" borderId="10" xfId="0" applyNumberFormat="1" applyFill="1" applyBorder="1" applyAlignment="1">
      <alignment vertical="center" shrinkToFit="1"/>
    </xf>
    <xf numFmtId="195" fontId="5" fillId="0" borderId="11" xfId="0" applyNumberFormat="1" applyFont="1" applyFill="1" applyBorder="1" applyAlignment="1">
      <alignment vertical="center" shrinkToFit="1"/>
    </xf>
    <xf numFmtId="195" fontId="0" fillId="0" borderId="11" xfId="0" applyNumberFormat="1" applyFill="1" applyBorder="1" applyAlignment="1">
      <alignment vertical="center" shrinkToFit="1"/>
    </xf>
    <xf numFmtId="181" fontId="7" fillId="0" borderId="10" xfId="0" applyNumberFormat="1" applyFont="1" applyFill="1" applyBorder="1" applyAlignment="1">
      <alignment horizontal="center" vertical="center" shrinkToFit="1"/>
    </xf>
    <xf numFmtId="187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187" fontId="5" fillId="0" borderId="11" xfId="0" applyNumberFormat="1" applyFont="1" applyFill="1" applyBorder="1" applyAlignment="1">
      <alignment horizontal="center" vertical="center" shrinkToFit="1"/>
    </xf>
    <xf numFmtId="195" fontId="0" fillId="0" borderId="11" xfId="34" applyNumberFormat="1" applyFont="1" applyFill="1" applyBorder="1" applyAlignment="1">
      <alignment vertical="center" shrinkToFit="1"/>
      <protection/>
    </xf>
    <xf numFmtId="49" fontId="11" fillId="11" borderId="10" xfId="35" applyNumberFormat="1" applyFont="1" applyFill="1" applyBorder="1" applyAlignment="1">
      <alignment horizontal="center" vertical="center" shrinkToFit="1"/>
      <protection/>
    </xf>
    <xf numFmtId="0" fontId="5" fillId="11" borderId="10" xfId="0" applyFont="1" applyFill="1" applyBorder="1" applyAlignment="1">
      <alignment horizontal="center" vertical="center" shrinkToFit="1"/>
    </xf>
    <xf numFmtId="49" fontId="5" fillId="11" borderId="10" xfId="35" applyNumberFormat="1" applyFont="1" applyFill="1" applyBorder="1" applyAlignment="1">
      <alignment horizontal="center" vertical="center" shrinkToFit="1"/>
      <protection/>
    </xf>
    <xf numFmtId="0" fontId="5" fillId="11" borderId="10" xfId="35" applyFont="1" applyFill="1" applyBorder="1" applyAlignment="1">
      <alignment horizontal="center" vertical="center" shrinkToFit="1"/>
      <protection/>
    </xf>
    <xf numFmtId="0" fontId="5" fillId="11" borderId="12" xfId="35" applyFont="1" applyFill="1" applyBorder="1" applyAlignment="1">
      <alignment horizontal="left" vertical="center" shrinkToFit="1"/>
      <protection/>
    </xf>
    <xf numFmtId="0" fontId="5" fillId="11" borderId="12" xfId="35" applyFont="1" applyFill="1" applyBorder="1" applyAlignment="1">
      <alignment horizontal="center" vertical="center" shrinkToFit="1"/>
      <protection/>
    </xf>
    <xf numFmtId="181" fontId="5" fillId="11" borderId="10" xfId="35" applyNumberFormat="1" applyFont="1" applyFill="1" applyBorder="1" applyAlignment="1">
      <alignment horizontal="center" vertical="center" shrinkToFit="1"/>
      <protection/>
    </xf>
    <xf numFmtId="187" fontId="5" fillId="11" borderId="10" xfId="0" applyNumberFormat="1" applyFont="1" applyFill="1" applyBorder="1" applyAlignment="1">
      <alignment horizontal="center" vertical="center" shrinkToFit="1"/>
    </xf>
    <xf numFmtId="0" fontId="5" fillId="11" borderId="11" xfId="0" applyNumberFormat="1" applyFont="1" applyFill="1" applyBorder="1" applyAlignment="1">
      <alignment horizontal="center" vertical="center" shrinkToFit="1"/>
    </xf>
    <xf numFmtId="187" fontId="5" fillId="11" borderId="11" xfId="0" applyNumberFormat="1" applyFont="1" applyFill="1" applyBorder="1" applyAlignment="1">
      <alignment horizontal="center" vertical="center" shrinkToFit="1"/>
    </xf>
    <xf numFmtId="195" fontId="0" fillId="11" borderId="11" xfId="34" applyNumberFormat="1" applyFont="1" applyFill="1" applyBorder="1" applyAlignment="1">
      <alignment vertical="center" shrinkToFit="1"/>
      <protection/>
    </xf>
    <xf numFmtId="0" fontId="7" fillId="11" borderId="13" xfId="35" applyFont="1" applyFill="1" applyBorder="1" applyAlignment="1">
      <alignment horizontal="left" shrinkToFit="1"/>
      <protection/>
    </xf>
    <xf numFmtId="195" fontId="0" fillId="11" borderId="10" xfId="34" applyNumberFormat="1" applyFont="1" applyFill="1" applyBorder="1" applyAlignment="1">
      <alignment vertical="center" shrinkToFit="1"/>
      <protection/>
    </xf>
    <xf numFmtId="0" fontId="5" fillId="11" borderId="10" xfId="35" applyFont="1" applyFill="1" applyBorder="1" applyAlignment="1">
      <alignment horizontal="left" vertical="center" shrinkToFit="1"/>
      <protection/>
    </xf>
    <xf numFmtId="181" fontId="5" fillId="11" borderId="10" xfId="0" applyNumberFormat="1" applyFont="1" applyFill="1" applyBorder="1" applyAlignment="1">
      <alignment horizontal="center" vertical="center" shrinkToFit="1"/>
    </xf>
    <xf numFmtId="0" fontId="5" fillId="11" borderId="10" xfId="0" applyNumberFormat="1" applyFont="1" applyFill="1" applyBorder="1" applyAlignment="1">
      <alignment horizontal="center" vertical="center" shrinkToFit="1"/>
    </xf>
    <xf numFmtId="189" fontId="7" fillId="11" borderId="10" xfId="34" applyNumberFormat="1" applyFont="1" applyFill="1" applyBorder="1" applyAlignment="1">
      <alignment vertical="center" shrinkToFit="1"/>
      <protection/>
    </xf>
    <xf numFmtId="0" fontId="58" fillId="0" borderId="10" xfId="34" applyFont="1" applyFill="1" applyBorder="1" applyAlignment="1">
      <alignment horizontal="center" vertical="center" shrinkToFit="1"/>
      <protection/>
    </xf>
    <xf numFmtId="0" fontId="58" fillId="0" borderId="10" xfId="34" applyFont="1" applyFill="1" applyBorder="1" applyAlignment="1">
      <alignment vertical="center" shrinkToFit="1"/>
      <protection/>
    </xf>
    <xf numFmtId="0" fontId="55" fillId="33" borderId="10" xfId="35" applyNumberFormat="1" applyFont="1" applyFill="1" applyBorder="1" applyAlignment="1">
      <alignment horizontal="left" vertical="center" shrinkToFit="1"/>
      <protection/>
    </xf>
    <xf numFmtId="0" fontId="55" fillId="33" borderId="10" xfId="35" applyNumberFormat="1" applyFont="1" applyFill="1" applyBorder="1" applyAlignment="1">
      <alignment horizontal="center" vertical="center" shrinkToFit="1"/>
      <protection/>
    </xf>
    <xf numFmtId="49" fontId="62" fillId="33" borderId="10" xfId="35" applyNumberFormat="1" applyFont="1" applyFill="1" applyBorder="1" applyAlignment="1">
      <alignment horizontal="center" vertical="center" shrinkToFit="1"/>
      <protection/>
    </xf>
    <xf numFmtId="0" fontId="63" fillId="33" borderId="10" xfId="35" applyFont="1" applyFill="1" applyBorder="1" applyAlignment="1">
      <alignment horizontal="center" vertical="center" shrinkToFit="1"/>
      <protection/>
    </xf>
    <xf numFmtId="181" fontId="55" fillId="33" borderId="10" xfId="35" applyNumberFormat="1" applyFont="1" applyFill="1" applyBorder="1" applyAlignment="1">
      <alignment horizontal="center" vertical="center" shrinkToFit="1"/>
      <protection/>
    </xf>
    <xf numFmtId="187" fontId="55" fillId="33" borderId="10" xfId="35" applyNumberFormat="1" applyFont="1" applyFill="1" applyBorder="1" applyAlignment="1">
      <alignment horizontal="center" vertical="center" shrinkToFit="1"/>
      <protection/>
    </xf>
    <xf numFmtId="195" fontId="58" fillId="33" borderId="10" xfId="34" applyNumberFormat="1" applyFont="1" applyFill="1" applyBorder="1" applyAlignment="1">
      <alignment vertical="center" shrinkToFit="1"/>
      <protection/>
    </xf>
    <xf numFmtId="195" fontId="58" fillId="33" borderId="11" xfId="34" applyNumberFormat="1" applyFont="1" applyFill="1" applyBorder="1" applyAlignment="1">
      <alignment vertical="center" shrinkToFit="1"/>
      <protection/>
    </xf>
    <xf numFmtId="0" fontId="63" fillId="33" borderId="10" xfId="34" applyFont="1" applyFill="1" applyBorder="1" applyAlignment="1">
      <alignment vertical="center" shrinkToFit="1"/>
      <protection/>
    </xf>
    <xf numFmtId="0" fontId="58" fillId="0" borderId="0" xfId="34" applyFont="1" applyFill="1" applyAlignment="1">
      <alignment vertical="center" wrapText="1"/>
      <protection/>
    </xf>
    <xf numFmtId="196" fontId="0" fillId="11" borderId="11" xfId="34" applyNumberFormat="1" applyFont="1" applyFill="1" applyBorder="1" applyAlignment="1">
      <alignment vertical="center" shrinkToFit="1"/>
      <protection/>
    </xf>
    <xf numFmtId="196" fontId="57" fillId="0" borderId="11" xfId="34" applyNumberFormat="1" applyFont="1" applyFill="1" applyBorder="1" applyAlignment="1">
      <alignment vertical="center" shrinkToFit="1"/>
      <protection/>
    </xf>
    <xf numFmtId="196" fontId="0" fillId="0" borderId="11" xfId="34" applyNumberFormat="1" applyFont="1" applyFill="1" applyBorder="1" applyAlignment="1">
      <alignment vertical="center" shrinkToFit="1"/>
      <protection/>
    </xf>
    <xf numFmtId="196" fontId="58" fillId="33" borderId="11" xfId="34" applyNumberFormat="1" applyFont="1" applyFill="1" applyBorder="1" applyAlignment="1">
      <alignment vertical="center" shrinkToFit="1"/>
      <protection/>
    </xf>
    <xf numFmtId="197" fontId="0" fillId="11" borderId="10" xfId="34" applyNumberFormat="1" applyFont="1" applyFill="1" applyBorder="1">
      <alignment vertical="center"/>
      <protection/>
    </xf>
    <xf numFmtId="197" fontId="9" fillId="0" borderId="10" xfId="34" applyNumberFormat="1" applyFont="1" applyFill="1" applyBorder="1">
      <alignment vertical="center"/>
      <protection/>
    </xf>
    <xf numFmtId="197" fontId="57" fillId="0" borderId="10" xfId="34" applyNumberFormat="1" applyFont="1" applyFill="1" applyBorder="1">
      <alignment vertical="center"/>
      <protection/>
    </xf>
    <xf numFmtId="197" fontId="0" fillId="0" borderId="10" xfId="34" applyNumberFormat="1" applyFont="1" applyFill="1" applyBorder="1">
      <alignment vertical="center"/>
      <protection/>
    </xf>
    <xf numFmtId="197" fontId="58" fillId="33" borderId="10" xfId="34" applyNumberFormat="1" applyFont="1" applyFill="1" applyBorder="1">
      <alignment vertical="center"/>
      <protection/>
    </xf>
    <xf numFmtId="0" fontId="8" fillId="0" borderId="14" xfId="33" applyFont="1" applyFill="1" applyBorder="1" applyAlignment="1">
      <alignment horizontal="center" vertical="center" shrinkToFit="1"/>
      <protection/>
    </xf>
    <xf numFmtId="0" fontId="56" fillId="0" borderId="14" xfId="35" applyFont="1" applyFill="1" applyBorder="1" applyAlignment="1">
      <alignment horizontal="center" vertical="center" shrinkToFit="1"/>
      <protection/>
    </xf>
    <xf numFmtId="0" fontId="57" fillId="0" borderId="14" xfId="35" applyFont="1" applyFill="1" applyBorder="1" applyAlignment="1">
      <alignment horizontal="center" vertical="center" shrinkToFit="1"/>
      <protection/>
    </xf>
    <xf numFmtId="0" fontId="57" fillId="0" borderId="14" xfId="35" applyFont="1" applyFill="1" applyBorder="1" applyAlignment="1">
      <alignment vertical="center" shrinkToFit="1"/>
      <protection/>
    </xf>
    <xf numFmtId="0" fontId="0" fillId="0" borderId="14" xfId="34" applyFont="1" applyFill="1" applyBorder="1" applyAlignment="1">
      <alignment horizontal="center" vertical="center"/>
      <protection/>
    </xf>
    <xf numFmtId="196" fontId="5" fillId="0" borderId="10" xfId="0" applyNumberFormat="1" applyFont="1" applyBorder="1" applyAlignment="1">
      <alignment horizontal="center" vertical="center" shrinkToFit="1"/>
    </xf>
    <xf numFmtId="24" fontId="5" fillId="0" borderId="10" xfId="35" applyNumberFormat="1" applyFont="1" applyFill="1" applyBorder="1" applyAlignment="1">
      <alignment horizontal="left" vertical="center" shrinkToFit="1"/>
      <protection/>
    </xf>
    <xf numFmtId="196" fontId="0" fillId="11" borderId="11" xfId="34" applyNumberFormat="1" applyFont="1" applyFill="1" applyBorder="1" applyAlignment="1">
      <alignment horizontal="left" vertical="center" shrinkToFit="1"/>
      <protection/>
    </xf>
    <xf numFmtId="196" fontId="57" fillId="0" borderId="11" xfId="34" applyNumberFormat="1" applyFont="1" applyFill="1" applyBorder="1" applyAlignment="1">
      <alignment horizontal="left" vertical="center" shrinkToFit="1"/>
      <protection/>
    </xf>
    <xf numFmtId="196" fontId="9" fillId="0" borderId="10" xfId="34" applyNumberFormat="1" applyFont="1" applyFill="1" applyBorder="1" applyAlignment="1">
      <alignment horizontal="left" vertical="center" shrinkToFit="1"/>
      <protection/>
    </xf>
    <xf numFmtId="196" fontId="0" fillId="0" borderId="11" xfId="34" applyNumberFormat="1" applyFont="1" applyFill="1" applyBorder="1" applyAlignment="1">
      <alignment horizontal="left" vertical="center" shrinkToFit="1"/>
      <protection/>
    </xf>
    <xf numFmtId="196" fontId="5" fillId="0" borderId="11" xfId="0" applyNumberFormat="1" applyFont="1" applyFill="1" applyBorder="1" applyAlignment="1">
      <alignment horizontal="left" vertical="center" shrinkToFit="1"/>
    </xf>
    <xf numFmtId="196" fontId="0" fillId="0" borderId="11" xfId="0" applyNumberForma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96" fontId="58" fillId="33" borderId="11" xfId="34" applyNumberFormat="1" applyFont="1" applyFill="1" applyBorder="1" applyAlignment="1">
      <alignment horizontal="left" vertical="center" shrinkToFit="1"/>
      <protection/>
    </xf>
    <xf numFmtId="0" fontId="10" fillId="11" borderId="10" xfId="0" applyFont="1" applyFill="1" applyBorder="1" applyAlignment="1">
      <alignment horizontal="center" vertical="center" wrapText="1" shrinkToFit="1"/>
    </xf>
    <xf numFmtId="0" fontId="0" fillId="0" borderId="10" xfId="34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shrinkToFit="1"/>
      <protection/>
    </xf>
    <xf numFmtId="0" fontId="0" fillId="0" borderId="10" xfId="33" applyFont="1" applyFill="1" applyBorder="1" applyAlignment="1">
      <alignment horizontal="center" vertical="center" shrinkToFit="1"/>
      <protection/>
    </xf>
    <xf numFmtId="0" fontId="0" fillId="0" borderId="10" xfId="33" applyFont="1" applyFill="1" applyBorder="1" applyAlignment="1">
      <alignment vertical="center" shrinkToFit="1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10" xfId="34" applyFont="1" applyFill="1" applyBorder="1" applyAlignment="1">
      <alignment vertical="center" shrinkToFit="1"/>
      <protection/>
    </xf>
    <xf numFmtId="0" fontId="0" fillId="0" borderId="10" xfId="35" applyFont="1" applyFill="1" applyBorder="1" applyAlignment="1">
      <alignment vertical="center" shrinkToFit="1"/>
      <protection/>
    </xf>
    <xf numFmtId="0" fontId="6" fillId="0" borderId="15" xfId="35" applyFont="1" applyFill="1" applyBorder="1" applyAlignment="1">
      <alignment horizontal="center" vertical="center" shrinkToFit="1"/>
      <protection/>
    </xf>
    <xf numFmtId="196" fontId="5" fillId="0" borderId="11" xfId="0" applyNumberFormat="1" applyFon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64" fillId="0" borderId="10" xfId="0" applyNumberFormat="1" applyFont="1" applyBorder="1" applyAlignment="1">
      <alignment horizontal="left" vertical="center"/>
    </xf>
    <xf numFmtId="196" fontId="5" fillId="0" borderId="16" xfId="0" applyNumberFormat="1" applyFont="1" applyBorder="1" applyAlignment="1">
      <alignment horizontal="left" vertical="center" shrinkToFit="1"/>
    </xf>
    <xf numFmtId="196" fontId="5" fillId="0" borderId="11" xfId="0" applyNumberFormat="1" applyFont="1" applyBorder="1" applyAlignment="1">
      <alignment horizontal="left" vertical="center" shrinkToFit="1"/>
    </xf>
    <xf numFmtId="19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57" fillId="11" borderId="10" xfId="0" applyFont="1" applyFill="1" applyBorder="1" applyAlignment="1">
      <alignment horizontal="center" vertical="center"/>
    </xf>
    <xf numFmtId="0" fontId="56" fillId="11" borderId="10" xfId="35" applyFont="1" applyFill="1" applyBorder="1" applyAlignment="1">
      <alignment horizontal="center" vertical="center" shrinkToFit="1"/>
      <protection/>
    </xf>
    <xf numFmtId="0" fontId="56" fillId="11" borderId="10" xfId="0" applyFont="1" applyFill="1" applyBorder="1" applyAlignment="1">
      <alignment horizontal="center" vertical="center" shrinkToFit="1"/>
    </xf>
    <xf numFmtId="49" fontId="56" fillId="11" borderId="10" xfId="35" applyNumberFormat="1" applyFont="1" applyFill="1" applyBorder="1" applyAlignment="1">
      <alignment horizontal="center" vertical="center" shrinkToFit="1"/>
      <protection/>
    </xf>
    <xf numFmtId="0" fontId="56" fillId="11" borderId="10" xfId="35" applyFont="1" applyFill="1" applyBorder="1" applyAlignment="1">
      <alignment horizontal="left" vertical="center" shrinkToFit="1"/>
      <protection/>
    </xf>
    <xf numFmtId="0" fontId="8" fillId="11" borderId="10" xfId="35" applyFont="1" applyFill="1" applyBorder="1" applyAlignment="1">
      <alignment horizontal="center" vertical="center" shrinkToFit="1"/>
      <protection/>
    </xf>
    <xf numFmtId="0" fontId="55" fillId="11" borderId="10" xfId="35" applyFont="1" applyFill="1" applyBorder="1" applyAlignment="1">
      <alignment horizontal="center" vertical="center" shrinkToFit="1"/>
      <protection/>
    </xf>
    <xf numFmtId="181" fontId="55" fillId="11" borderId="10" xfId="35" applyNumberFormat="1" applyFont="1" applyFill="1" applyBorder="1" applyAlignment="1">
      <alignment horizontal="center" vertical="center" shrinkToFit="1"/>
      <protection/>
    </xf>
    <xf numFmtId="0" fontId="58" fillId="11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 vertical="center"/>
    </xf>
    <xf numFmtId="195" fontId="57" fillId="11" borderId="10" xfId="34" applyNumberFormat="1" applyFont="1" applyFill="1" applyBorder="1" applyAlignment="1">
      <alignment vertical="center" shrinkToFit="1"/>
      <protection/>
    </xf>
    <xf numFmtId="196" fontId="57" fillId="11" borderId="11" xfId="34" applyNumberFormat="1" applyFont="1" applyFill="1" applyBorder="1" applyAlignment="1">
      <alignment horizontal="left" vertical="center" shrinkToFit="1"/>
      <protection/>
    </xf>
    <xf numFmtId="196" fontId="57" fillId="11" borderId="11" xfId="34" applyNumberFormat="1" applyFont="1" applyFill="1" applyBorder="1" applyAlignment="1">
      <alignment vertical="center" shrinkToFit="1"/>
      <protection/>
    </xf>
    <xf numFmtId="197" fontId="9" fillId="11" borderId="10" xfId="34" applyNumberFormat="1" applyFont="1" applyFill="1" applyBorder="1">
      <alignment vertical="center"/>
      <protection/>
    </xf>
    <xf numFmtId="197" fontId="57" fillId="11" borderId="10" xfId="34" applyNumberFormat="1" applyFont="1" applyFill="1" applyBorder="1">
      <alignment vertical="center"/>
      <protection/>
    </xf>
    <xf numFmtId="0" fontId="12" fillId="11" borderId="10" xfId="34" applyFont="1" applyFill="1" applyBorder="1" applyAlignment="1">
      <alignment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20120815會員資料" xfId="34"/>
    <cellStyle name="一般_中華台北各組名單及報名費083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超連結 2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1"/>
  <sheetViews>
    <sheetView tabSelected="1" zoomScale="70" zoomScaleNormal="70" zoomScalePageLayoutView="0" workbookViewId="0" topLeftCell="A4">
      <selection activeCell="H24" sqref="H24"/>
    </sheetView>
  </sheetViews>
  <sheetFormatPr defaultColWidth="9.00390625" defaultRowHeight="16.5"/>
  <cols>
    <col min="1" max="1" width="4.50390625" style="0" customWidth="1"/>
    <col min="2" max="2" width="9.50390625" style="44" customWidth="1"/>
    <col min="3" max="3" width="6.00390625" style="45" customWidth="1"/>
    <col min="4" max="4" width="6.75390625" style="45" customWidth="1"/>
    <col min="5" max="5" width="8.875" style="1" customWidth="1"/>
    <col min="6" max="6" width="18.75390625" style="46" customWidth="1"/>
    <col min="7" max="7" width="13.875" style="84" bestFit="1" customWidth="1"/>
    <col min="8" max="8" width="12.50390625" style="46" customWidth="1"/>
    <col min="9" max="9" width="10.75390625" style="24" customWidth="1"/>
    <col min="10" max="10" width="13.125" style="24" bestFit="1" customWidth="1"/>
    <col min="11" max="11" width="11.50390625" style="24" customWidth="1"/>
    <col min="12" max="16" width="10.75390625" style="24" customWidth="1"/>
    <col min="17" max="17" width="8.00390625" style="163" customWidth="1"/>
    <col min="18" max="19" width="7.00390625" style="24" customWidth="1"/>
    <col min="20" max="20" width="10.75390625" style="0" customWidth="1"/>
    <col min="21" max="21" width="11.25390625" style="0" bestFit="1" customWidth="1"/>
    <col min="22" max="22" width="12.00390625" style="1" bestFit="1" customWidth="1"/>
    <col min="23" max="23" width="12.125" style="49" customWidth="1"/>
    <col min="24" max="24" width="9.625" style="0" customWidth="1"/>
    <col min="27" max="27" width="28.375" style="19" customWidth="1"/>
  </cols>
  <sheetData>
    <row r="1" spans="2:27" s="2" customFormat="1" ht="27.75" customHeight="1">
      <c r="B1" s="173" t="s">
        <v>131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20"/>
      <c r="AA1" s="17"/>
    </row>
    <row r="2" spans="1:23" s="6" customFormat="1" ht="57" customHeight="1">
      <c r="A2" s="34" t="s">
        <v>58</v>
      </c>
      <c r="B2" s="7" t="s">
        <v>26</v>
      </c>
      <c r="C2" s="8" t="s">
        <v>30</v>
      </c>
      <c r="D2" s="8" t="s">
        <v>46</v>
      </c>
      <c r="E2" s="3" t="s">
        <v>31</v>
      </c>
      <c r="F2" s="15" t="s">
        <v>29</v>
      </c>
      <c r="G2" s="15" t="s">
        <v>38</v>
      </c>
      <c r="H2" s="15" t="s">
        <v>59</v>
      </c>
      <c r="I2" s="9" t="s">
        <v>20</v>
      </c>
      <c r="J2" s="9" t="s">
        <v>154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159</v>
      </c>
      <c r="P2" s="9" t="s">
        <v>160</v>
      </c>
      <c r="Q2" s="156" t="s">
        <v>32</v>
      </c>
      <c r="R2" s="5" t="s">
        <v>141</v>
      </c>
      <c r="S2" s="5" t="s">
        <v>143</v>
      </c>
      <c r="T2" s="5" t="s">
        <v>139</v>
      </c>
      <c r="U2" s="37" t="s">
        <v>140</v>
      </c>
      <c r="V2" s="21" t="s">
        <v>21</v>
      </c>
      <c r="W2" s="38" t="s">
        <v>16</v>
      </c>
    </row>
    <row r="3" spans="1:23" s="55" customFormat="1" ht="24.75" customHeight="1">
      <c r="A3" s="184">
        <v>1</v>
      </c>
      <c r="B3" s="165" t="s">
        <v>190</v>
      </c>
      <c r="C3" s="114" t="s">
        <v>63</v>
      </c>
      <c r="D3" s="114" t="s">
        <v>52</v>
      </c>
      <c r="E3" s="115" t="s">
        <v>108</v>
      </c>
      <c r="F3" s="116" t="s">
        <v>138</v>
      </c>
      <c r="G3" s="113" t="s">
        <v>1</v>
      </c>
      <c r="H3" s="112" t="s">
        <v>71</v>
      </c>
      <c r="I3" s="115" t="s">
        <v>166</v>
      </c>
      <c r="J3" s="118" t="s">
        <v>179</v>
      </c>
      <c r="K3" s="113"/>
      <c r="L3" s="119"/>
      <c r="M3" s="120"/>
      <c r="N3" s="121"/>
      <c r="O3" s="124"/>
      <c r="P3" s="124"/>
      <c r="Q3" s="157">
        <v>28</v>
      </c>
      <c r="R3" s="141">
        <v>59</v>
      </c>
      <c r="S3" s="141">
        <f>Q3+R3</f>
        <v>87</v>
      </c>
      <c r="T3" s="145">
        <f>(Q3+R3)*34</f>
        <v>2958</v>
      </c>
      <c r="U3" s="145">
        <v>500</v>
      </c>
      <c r="V3" s="145">
        <f>T3+U3</f>
        <v>3458</v>
      </c>
      <c r="W3" s="123" t="s">
        <v>169</v>
      </c>
    </row>
    <row r="4" spans="1:53" s="1" customFormat="1" ht="24.75" customHeight="1">
      <c r="A4" s="184">
        <v>2</v>
      </c>
      <c r="B4" s="113" t="s">
        <v>136</v>
      </c>
      <c r="C4" s="114" t="s">
        <v>64</v>
      </c>
      <c r="D4" s="114" t="s">
        <v>52</v>
      </c>
      <c r="E4" s="115" t="s">
        <v>105</v>
      </c>
      <c r="F4" s="116" t="s">
        <v>65</v>
      </c>
      <c r="G4" s="117" t="s">
        <v>95</v>
      </c>
      <c r="H4" s="112" t="s">
        <v>67</v>
      </c>
      <c r="I4" s="115"/>
      <c r="J4" s="118"/>
      <c r="K4" s="113"/>
      <c r="L4" s="119"/>
      <c r="M4" s="120"/>
      <c r="N4" s="121"/>
      <c r="O4" s="122"/>
      <c r="P4" s="122"/>
      <c r="Q4" s="157">
        <v>0</v>
      </c>
      <c r="R4" s="141">
        <v>0</v>
      </c>
      <c r="S4" s="141">
        <f>O4+R4</f>
        <v>0</v>
      </c>
      <c r="T4" s="145">
        <f>(O4+R4)*34</f>
        <v>0</v>
      </c>
      <c r="U4" s="145">
        <v>500</v>
      </c>
      <c r="V4" s="145">
        <f>T4+U4</f>
        <v>500</v>
      </c>
      <c r="W4" s="123"/>
      <c r="X4" s="31"/>
      <c r="Y4" s="31"/>
      <c r="Z4" s="31"/>
      <c r="AA4" s="3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1" customFormat="1" ht="24.75" customHeight="1">
      <c r="A5" s="54">
        <v>3</v>
      </c>
      <c r="B5" s="26" t="s">
        <v>137</v>
      </c>
      <c r="C5" s="39"/>
      <c r="D5" s="25" t="s">
        <v>17</v>
      </c>
      <c r="E5" s="26" t="s">
        <v>112</v>
      </c>
      <c r="F5" s="29" t="s">
        <v>126</v>
      </c>
      <c r="G5" s="26" t="s">
        <v>127</v>
      </c>
      <c r="H5" s="56" t="s">
        <v>70</v>
      </c>
      <c r="I5" s="26"/>
      <c r="J5" s="16"/>
      <c r="K5" s="9"/>
      <c r="L5" s="27"/>
      <c r="M5" s="90"/>
      <c r="N5" s="91"/>
      <c r="O5" s="87"/>
      <c r="P5" s="87"/>
      <c r="Q5" s="158">
        <v>0</v>
      </c>
      <c r="R5" s="142">
        <v>0</v>
      </c>
      <c r="S5" s="142">
        <f>O5+R5</f>
        <v>0</v>
      </c>
      <c r="T5" s="146">
        <f>(O5+R5)*34</f>
        <v>0</v>
      </c>
      <c r="U5" s="147">
        <v>500</v>
      </c>
      <c r="V5" s="146">
        <f>T5+U5</f>
        <v>500</v>
      </c>
      <c r="W5" s="48"/>
      <c r="X5" s="96"/>
      <c r="Y5" s="96"/>
      <c r="Z5" s="96"/>
      <c r="AA5" s="96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30" customFormat="1" ht="24.75" customHeight="1">
      <c r="A6" s="54">
        <v>4</v>
      </c>
      <c r="B6" s="41" t="s">
        <v>24</v>
      </c>
      <c r="C6" s="41">
        <v>918</v>
      </c>
      <c r="D6" s="41" t="s">
        <v>49</v>
      </c>
      <c r="E6" s="42" t="s">
        <v>11</v>
      </c>
      <c r="F6" s="78" t="s">
        <v>94</v>
      </c>
      <c r="G6" s="43" t="s">
        <v>93</v>
      </c>
      <c r="H6" s="56" t="s">
        <v>60</v>
      </c>
      <c r="I6" s="41" t="s">
        <v>132</v>
      </c>
      <c r="J6" s="92">
        <v>29.26</v>
      </c>
      <c r="K6" s="41" t="s">
        <v>133</v>
      </c>
      <c r="L6" s="93" t="s">
        <v>135</v>
      </c>
      <c r="M6" s="94" t="s">
        <v>134</v>
      </c>
      <c r="N6" s="95">
        <v>53.01</v>
      </c>
      <c r="O6" s="51"/>
      <c r="P6" s="88"/>
      <c r="Q6" s="159">
        <f>28*3</f>
        <v>84</v>
      </c>
      <c r="R6" s="142">
        <v>59</v>
      </c>
      <c r="S6" s="142">
        <f aca="true" t="shared" si="0" ref="S6:S18">Q6+R6</f>
        <v>143</v>
      </c>
      <c r="T6" s="146">
        <f>(Q6+R6)*34</f>
        <v>4862</v>
      </c>
      <c r="U6" s="147">
        <v>500</v>
      </c>
      <c r="V6" s="146">
        <f>T6+U6</f>
        <v>5362</v>
      </c>
      <c r="W6" s="48"/>
      <c r="X6" s="55"/>
      <c r="Y6" s="55"/>
      <c r="Z6" s="55"/>
      <c r="AA6" s="55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7"/>
      <c r="AU6" s="97"/>
      <c r="AV6" s="97"/>
      <c r="AW6" s="97"/>
      <c r="AX6" s="97"/>
      <c r="AY6" s="97"/>
      <c r="AZ6" s="97"/>
      <c r="BA6" s="97"/>
    </row>
    <row r="7" spans="1:23" s="55" customFormat="1" ht="24.75" customHeight="1">
      <c r="A7" s="184">
        <v>5</v>
      </c>
      <c r="B7" s="113" t="s">
        <v>109</v>
      </c>
      <c r="C7" s="114" t="s">
        <v>107</v>
      </c>
      <c r="D7" s="114" t="s">
        <v>52</v>
      </c>
      <c r="E7" s="115" t="s">
        <v>106</v>
      </c>
      <c r="F7" s="116" t="s">
        <v>102</v>
      </c>
      <c r="G7" s="113" t="s">
        <v>3</v>
      </c>
      <c r="H7" s="112" t="s">
        <v>66</v>
      </c>
      <c r="I7" s="115" t="s">
        <v>168</v>
      </c>
      <c r="J7" s="118" t="s">
        <v>180</v>
      </c>
      <c r="K7" s="113"/>
      <c r="L7" s="119"/>
      <c r="M7" s="120"/>
      <c r="N7" s="121"/>
      <c r="O7" s="124"/>
      <c r="P7" s="124"/>
      <c r="Q7" s="157">
        <v>28</v>
      </c>
      <c r="R7" s="141">
        <v>59</v>
      </c>
      <c r="S7" s="141">
        <f t="shared" si="0"/>
        <v>87</v>
      </c>
      <c r="T7" s="145">
        <f>(Q7+R7)*34</f>
        <v>2958</v>
      </c>
      <c r="U7" s="145">
        <v>500</v>
      </c>
      <c r="V7" s="145">
        <f aca="true" t="shared" si="1" ref="V7:V18">T7+U7</f>
        <v>3458</v>
      </c>
      <c r="W7" s="123"/>
    </row>
    <row r="8" spans="1:23" s="55" customFormat="1" ht="24.75" customHeight="1">
      <c r="A8" s="184">
        <v>6</v>
      </c>
      <c r="B8" s="113" t="s">
        <v>24</v>
      </c>
      <c r="C8" s="113">
        <v>411</v>
      </c>
      <c r="D8" s="114" t="s">
        <v>47</v>
      </c>
      <c r="E8" s="115" t="s">
        <v>8</v>
      </c>
      <c r="F8" s="125" t="s">
        <v>103</v>
      </c>
      <c r="G8" s="113" t="s">
        <v>4</v>
      </c>
      <c r="H8" s="112" t="s">
        <v>68</v>
      </c>
      <c r="I8" s="113" t="s">
        <v>167</v>
      </c>
      <c r="J8" s="126" t="s">
        <v>181</v>
      </c>
      <c r="K8" s="113"/>
      <c r="L8" s="119"/>
      <c r="M8" s="127"/>
      <c r="N8" s="119"/>
      <c r="O8" s="124"/>
      <c r="P8" s="124"/>
      <c r="Q8" s="157">
        <v>28</v>
      </c>
      <c r="R8" s="141">
        <v>59</v>
      </c>
      <c r="S8" s="141">
        <f t="shared" si="0"/>
        <v>87</v>
      </c>
      <c r="T8" s="145">
        <f>(Q8+R8)*34</f>
        <v>2958</v>
      </c>
      <c r="U8" s="145">
        <v>500</v>
      </c>
      <c r="V8" s="145">
        <f t="shared" si="1"/>
        <v>3458</v>
      </c>
      <c r="W8" s="128">
        <f>V4+V3+V7+V8</f>
        <v>10874</v>
      </c>
    </row>
    <row r="9" spans="1:53" s="96" customFormat="1" ht="24.75" customHeight="1">
      <c r="A9" s="184">
        <v>7</v>
      </c>
      <c r="B9" s="185" t="s">
        <v>28</v>
      </c>
      <c r="C9" s="186">
        <v>521</v>
      </c>
      <c r="D9" s="187" t="s">
        <v>17</v>
      </c>
      <c r="E9" s="185" t="s">
        <v>45</v>
      </c>
      <c r="F9" s="188" t="s">
        <v>104</v>
      </c>
      <c r="G9" s="185" t="s">
        <v>96</v>
      </c>
      <c r="H9" s="112" t="s">
        <v>69</v>
      </c>
      <c r="I9" s="189" t="s">
        <v>124</v>
      </c>
      <c r="J9" s="187" t="s">
        <v>125</v>
      </c>
      <c r="K9" s="190" t="s">
        <v>123</v>
      </c>
      <c r="L9" s="191" t="s">
        <v>175</v>
      </c>
      <c r="M9" s="192"/>
      <c r="N9" s="192"/>
      <c r="O9" s="193"/>
      <c r="P9" s="194"/>
      <c r="Q9" s="195">
        <f>28</f>
        <v>28</v>
      </c>
      <c r="R9" s="196">
        <v>59</v>
      </c>
      <c r="S9" s="196">
        <f t="shared" si="0"/>
        <v>87</v>
      </c>
      <c r="T9" s="197">
        <f>(Q9+R9)*34</f>
        <v>2958</v>
      </c>
      <c r="U9" s="198">
        <v>500</v>
      </c>
      <c r="V9" s="197">
        <f t="shared" si="1"/>
        <v>3458</v>
      </c>
      <c r="W9" s="199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s="1" customFormat="1" ht="24.75" customHeight="1">
      <c r="A10" s="54">
        <v>8</v>
      </c>
      <c r="B10" s="39" t="s">
        <v>24</v>
      </c>
      <c r="C10" s="25" t="s">
        <v>56</v>
      </c>
      <c r="D10" s="25" t="s">
        <v>57</v>
      </c>
      <c r="E10" s="26" t="s">
        <v>90</v>
      </c>
      <c r="F10" s="29" t="s">
        <v>55</v>
      </c>
      <c r="G10" s="26" t="s">
        <v>97</v>
      </c>
      <c r="H10" s="56" t="s">
        <v>145</v>
      </c>
      <c r="I10" s="26" t="s">
        <v>147</v>
      </c>
      <c r="J10" s="28"/>
      <c r="K10" s="26"/>
      <c r="L10" s="80"/>
      <c r="M10" s="86"/>
      <c r="N10" s="85"/>
      <c r="O10" s="89"/>
      <c r="P10" s="89"/>
      <c r="Q10" s="158">
        <v>39</v>
      </c>
      <c r="R10" s="142">
        <v>59</v>
      </c>
      <c r="S10" s="142">
        <f t="shared" si="0"/>
        <v>98</v>
      </c>
      <c r="T10" s="146">
        <f>(Q10+R10)*34</f>
        <v>3332</v>
      </c>
      <c r="U10" s="147">
        <v>500</v>
      </c>
      <c r="V10" s="146">
        <f t="shared" si="1"/>
        <v>3832</v>
      </c>
      <c r="W10" s="47"/>
      <c r="X10" s="31"/>
      <c r="Y10" s="31"/>
      <c r="Z10" s="31"/>
      <c r="AA10" s="3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31" customFormat="1" ht="24.75" customHeight="1">
      <c r="A11" s="54">
        <v>9</v>
      </c>
      <c r="B11" s="39" t="s">
        <v>23</v>
      </c>
      <c r="C11" s="25" t="s">
        <v>35</v>
      </c>
      <c r="D11" s="57" t="s">
        <v>51</v>
      </c>
      <c r="E11" s="7" t="s">
        <v>36</v>
      </c>
      <c r="F11" s="4" t="s">
        <v>37</v>
      </c>
      <c r="G11" s="7" t="s">
        <v>98</v>
      </c>
      <c r="H11" s="56" t="s">
        <v>145</v>
      </c>
      <c r="I11" s="57" t="s">
        <v>148</v>
      </c>
      <c r="J11" s="107" t="s">
        <v>202</v>
      </c>
      <c r="K11" s="57" t="s">
        <v>201</v>
      </c>
      <c r="L11" s="108" t="s">
        <v>150</v>
      </c>
      <c r="M11" s="109" t="s">
        <v>147</v>
      </c>
      <c r="N11" s="110" t="s">
        <v>151</v>
      </c>
      <c r="O11" s="111" t="s">
        <v>152</v>
      </c>
      <c r="P11" s="111" t="s">
        <v>153</v>
      </c>
      <c r="Q11" s="160">
        <f>28*7+39</f>
        <v>235</v>
      </c>
      <c r="R11" s="143">
        <v>59</v>
      </c>
      <c r="S11" s="142">
        <f t="shared" si="0"/>
        <v>294</v>
      </c>
      <c r="T11" s="148">
        <f>(S11*34)</f>
        <v>9996</v>
      </c>
      <c r="U11" s="148">
        <v>500</v>
      </c>
      <c r="V11" s="148">
        <f t="shared" si="1"/>
        <v>10496</v>
      </c>
      <c r="W11" s="53"/>
      <c r="X11" s="1"/>
      <c r="Y11" s="1"/>
      <c r="Z11" s="1"/>
      <c r="AA11" s="73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23" s="55" customFormat="1" ht="24.75" customHeight="1">
      <c r="A12" s="54">
        <v>10</v>
      </c>
      <c r="B12" s="39" t="s">
        <v>22</v>
      </c>
      <c r="C12" s="10" t="s">
        <v>33</v>
      </c>
      <c r="D12" s="57" t="s">
        <v>51</v>
      </c>
      <c r="E12" s="7" t="s">
        <v>91</v>
      </c>
      <c r="F12" s="4" t="s">
        <v>34</v>
      </c>
      <c r="G12" s="7" t="s">
        <v>99</v>
      </c>
      <c r="H12" s="56" t="s">
        <v>146</v>
      </c>
      <c r="I12" s="57" t="s">
        <v>149</v>
      </c>
      <c r="J12" s="107" t="s">
        <v>199</v>
      </c>
      <c r="K12" s="57" t="s">
        <v>200</v>
      </c>
      <c r="L12" s="108"/>
      <c r="M12" s="109"/>
      <c r="N12" s="110"/>
      <c r="O12" s="111"/>
      <c r="P12" s="111"/>
      <c r="Q12" s="160">
        <f>28*3</f>
        <v>84</v>
      </c>
      <c r="R12" s="143">
        <v>59</v>
      </c>
      <c r="S12" s="142">
        <f t="shared" si="0"/>
        <v>143</v>
      </c>
      <c r="T12" s="148">
        <f aca="true" t="shared" si="2" ref="T12:T18">(Q12+R12)*34</f>
        <v>4862</v>
      </c>
      <c r="U12" s="148">
        <v>500</v>
      </c>
      <c r="V12" s="148">
        <f t="shared" si="1"/>
        <v>5362</v>
      </c>
      <c r="W12" s="53"/>
    </row>
    <row r="13" spans="1:53" s="30" customFormat="1" ht="24.75" customHeight="1">
      <c r="A13" s="54">
        <v>11</v>
      </c>
      <c r="B13" s="57" t="s">
        <v>27</v>
      </c>
      <c r="C13" s="10" t="s">
        <v>111</v>
      </c>
      <c r="D13" s="57" t="s">
        <v>51</v>
      </c>
      <c r="E13" s="7" t="s">
        <v>110</v>
      </c>
      <c r="F13" s="4" t="s">
        <v>114</v>
      </c>
      <c r="G13" s="7" t="s">
        <v>113</v>
      </c>
      <c r="H13" s="56" t="s">
        <v>92</v>
      </c>
      <c r="I13" s="107" t="s">
        <v>161</v>
      </c>
      <c r="J13" s="107"/>
      <c r="K13" s="57"/>
      <c r="L13" s="108"/>
      <c r="M13" s="109"/>
      <c r="N13" s="110"/>
      <c r="O13" s="111"/>
      <c r="P13" s="111"/>
      <c r="Q13" s="160">
        <v>28</v>
      </c>
      <c r="R13" s="143">
        <v>59</v>
      </c>
      <c r="S13" s="142">
        <f t="shared" si="0"/>
        <v>87</v>
      </c>
      <c r="T13" s="148">
        <f t="shared" si="2"/>
        <v>2958</v>
      </c>
      <c r="U13" s="148">
        <v>500</v>
      </c>
      <c r="V13" s="148">
        <f t="shared" si="1"/>
        <v>3458</v>
      </c>
      <c r="W13" s="53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23" s="73" customFormat="1" ht="24.75" customHeight="1">
      <c r="A14" s="54">
        <v>12</v>
      </c>
      <c r="B14" s="75" t="s">
        <v>44</v>
      </c>
      <c r="C14" s="98">
        <v>1070</v>
      </c>
      <c r="D14" s="81" t="s">
        <v>18</v>
      </c>
      <c r="E14" s="76" t="s">
        <v>115</v>
      </c>
      <c r="F14" s="77" t="s">
        <v>116</v>
      </c>
      <c r="G14" s="82" t="s">
        <v>164</v>
      </c>
      <c r="H14" s="56" t="s">
        <v>60</v>
      </c>
      <c r="I14" s="71" t="s">
        <v>130</v>
      </c>
      <c r="J14" s="99" t="s">
        <v>176</v>
      </c>
      <c r="K14" s="71" t="s">
        <v>12</v>
      </c>
      <c r="L14" s="100" t="s">
        <v>177</v>
      </c>
      <c r="M14" s="74"/>
      <c r="N14" s="100"/>
      <c r="O14" s="101"/>
      <c r="P14" s="105"/>
      <c r="Q14" s="161">
        <f>28*2</f>
        <v>56</v>
      </c>
      <c r="R14" s="142">
        <v>59</v>
      </c>
      <c r="S14" s="142">
        <f t="shared" si="0"/>
        <v>115</v>
      </c>
      <c r="T14" s="148">
        <f t="shared" si="2"/>
        <v>3910</v>
      </c>
      <c r="U14" s="147">
        <v>500</v>
      </c>
      <c r="V14" s="146">
        <f t="shared" si="1"/>
        <v>4410</v>
      </c>
      <c r="W14" s="53"/>
    </row>
    <row r="15" spans="1:53" s="32" customFormat="1" ht="24.75" customHeight="1">
      <c r="A15" s="54">
        <v>13</v>
      </c>
      <c r="B15" s="57" t="s">
        <v>89</v>
      </c>
      <c r="C15" s="71">
        <v>1097</v>
      </c>
      <c r="D15" s="71" t="s">
        <v>48</v>
      </c>
      <c r="E15" s="9" t="s">
        <v>118</v>
      </c>
      <c r="F15" s="72" t="s">
        <v>88</v>
      </c>
      <c r="G15" s="83" t="s">
        <v>101</v>
      </c>
      <c r="H15" s="56" t="s">
        <v>60</v>
      </c>
      <c r="I15" s="71" t="s">
        <v>119</v>
      </c>
      <c r="J15" s="99" t="s">
        <v>120</v>
      </c>
      <c r="K15" s="71" t="s">
        <v>121</v>
      </c>
      <c r="L15" s="100" t="s">
        <v>122</v>
      </c>
      <c r="M15" s="74"/>
      <c r="N15" s="100"/>
      <c r="O15" s="101"/>
      <c r="P15" s="105"/>
      <c r="Q15" s="161">
        <f>28*2</f>
        <v>56</v>
      </c>
      <c r="R15" s="142">
        <v>59</v>
      </c>
      <c r="S15" s="142">
        <f t="shared" si="0"/>
        <v>115</v>
      </c>
      <c r="T15" s="148">
        <f t="shared" si="2"/>
        <v>3910</v>
      </c>
      <c r="U15" s="147">
        <v>500</v>
      </c>
      <c r="V15" s="146">
        <f t="shared" si="1"/>
        <v>4410</v>
      </c>
      <c r="W15" s="53"/>
      <c r="X15" s="2"/>
      <c r="Y15" s="2"/>
      <c r="Z15" s="2"/>
      <c r="AA15" s="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"/>
      <c r="AU15" s="1"/>
      <c r="AV15" s="1"/>
      <c r="AW15" s="1"/>
      <c r="AX15" s="1"/>
      <c r="AY15" s="1"/>
      <c r="AZ15" s="1"/>
      <c r="BA15" s="1"/>
    </row>
    <row r="16" spans="1:27" s="1" customFormat="1" ht="24.75" customHeight="1">
      <c r="A16" s="54">
        <v>14</v>
      </c>
      <c r="B16" s="39" t="s">
        <v>128</v>
      </c>
      <c r="C16" s="25" t="s">
        <v>13</v>
      </c>
      <c r="D16" s="25" t="s">
        <v>49</v>
      </c>
      <c r="E16" s="26" t="s">
        <v>14</v>
      </c>
      <c r="F16" s="29" t="s">
        <v>15</v>
      </c>
      <c r="G16" s="83" t="s">
        <v>117</v>
      </c>
      <c r="H16" s="56" t="s">
        <v>60</v>
      </c>
      <c r="I16" s="50" t="s">
        <v>129</v>
      </c>
      <c r="J16" s="102" t="s">
        <v>178</v>
      </c>
      <c r="K16" s="50"/>
      <c r="L16" s="103"/>
      <c r="M16" s="52"/>
      <c r="N16" s="103"/>
      <c r="O16" s="104"/>
      <c r="P16" s="106"/>
      <c r="Q16" s="162">
        <f>28*1</f>
        <v>28</v>
      </c>
      <c r="R16" s="142">
        <v>59</v>
      </c>
      <c r="S16" s="142">
        <f t="shared" si="0"/>
        <v>87</v>
      </c>
      <c r="T16" s="148">
        <f t="shared" si="2"/>
        <v>2958</v>
      </c>
      <c r="U16" s="147">
        <v>500</v>
      </c>
      <c r="V16" s="146">
        <f t="shared" si="1"/>
        <v>3458</v>
      </c>
      <c r="W16" s="79"/>
      <c r="AA16" s="73"/>
    </row>
    <row r="17" spans="1:23" ht="21" customHeight="1">
      <c r="A17" s="40">
        <v>15</v>
      </c>
      <c r="B17" s="57" t="s">
        <v>187</v>
      </c>
      <c r="C17" s="57">
        <v>1153</v>
      </c>
      <c r="D17" s="57" t="s">
        <v>183</v>
      </c>
      <c r="E17" s="58" t="s">
        <v>182</v>
      </c>
      <c r="F17" s="72" t="s">
        <v>188</v>
      </c>
      <c r="G17" s="83" t="s">
        <v>189</v>
      </c>
      <c r="H17" s="56" t="s">
        <v>60</v>
      </c>
      <c r="I17" s="22" t="s">
        <v>184</v>
      </c>
      <c r="J17" s="22">
        <v>1.65</v>
      </c>
      <c r="K17" s="22"/>
      <c r="L17" s="22"/>
      <c r="M17" s="22"/>
      <c r="N17" s="22"/>
      <c r="O17" s="22"/>
      <c r="P17" s="22"/>
      <c r="Q17" s="162">
        <f>28*1</f>
        <v>28</v>
      </c>
      <c r="R17" s="142">
        <v>59</v>
      </c>
      <c r="S17" s="142">
        <f t="shared" si="0"/>
        <v>87</v>
      </c>
      <c r="T17" s="148">
        <f t="shared" si="2"/>
        <v>2958</v>
      </c>
      <c r="U17" s="147">
        <v>500</v>
      </c>
      <c r="V17" s="146">
        <f t="shared" si="1"/>
        <v>3458</v>
      </c>
      <c r="W17" s="57"/>
    </row>
    <row r="18" spans="1:23" ht="19.5" customHeight="1">
      <c r="A18" s="181">
        <v>16</v>
      </c>
      <c r="B18" s="75" t="s">
        <v>44</v>
      </c>
      <c r="C18" s="50">
        <v>371</v>
      </c>
      <c r="D18" s="182" t="s">
        <v>197</v>
      </c>
      <c r="E18" s="183" t="s">
        <v>196</v>
      </c>
      <c r="F18" s="52" t="s">
        <v>195</v>
      </c>
      <c r="G18" s="175" t="s">
        <v>198</v>
      </c>
      <c r="H18" s="56" t="s">
        <v>60</v>
      </c>
      <c r="I18" s="50" t="s">
        <v>129</v>
      </c>
      <c r="J18" s="177" t="s">
        <v>194</v>
      </c>
      <c r="K18" s="176"/>
      <c r="L18" s="176"/>
      <c r="M18" s="176"/>
      <c r="N18" s="176"/>
      <c r="O18" s="176"/>
      <c r="P18" s="176"/>
      <c r="Q18" s="162">
        <f>28*1</f>
        <v>28</v>
      </c>
      <c r="R18" s="142">
        <v>59</v>
      </c>
      <c r="S18" s="142">
        <f t="shared" si="0"/>
        <v>87</v>
      </c>
      <c r="T18" s="148">
        <f t="shared" si="2"/>
        <v>2958</v>
      </c>
      <c r="U18" s="147">
        <v>500</v>
      </c>
      <c r="V18" s="146">
        <f t="shared" si="1"/>
        <v>3458</v>
      </c>
      <c r="W18" s="79"/>
    </row>
    <row r="19" spans="19:21" ht="15.75">
      <c r="S19" s="178">
        <f>SUM(S3:S18)</f>
        <v>1604</v>
      </c>
      <c r="T19" s="179"/>
      <c r="U19" s="180">
        <f>SUM(U3:U18)</f>
        <v>8000</v>
      </c>
    </row>
    <row r="20" spans="19:20" ht="15.75">
      <c r="S20" s="174"/>
      <c r="T20" s="155"/>
    </row>
    <row r="21" spans="1:53" s="140" customFormat="1" ht="24.75" customHeight="1">
      <c r="A21" s="36">
        <v>14</v>
      </c>
      <c r="B21" s="33" t="s">
        <v>25</v>
      </c>
      <c r="C21" s="35" t="s">
        <v>43</v>
      </c>
      <c r="D21" s="35" t="s">
        <v>18</v>
      </c>
      <c r="E21" s="33" t="s">
        <v>42</v>
      </c>
      <c r="F21" s="131" t="s">
        <v>50</v>
      </c>
      <c r="G21" s="132" t="s">
        <v>100</v>
      </c>
      <c r="H21" s="133" t="s">
        <v>60</v>
      </c>
      <c r="I21" s="134" t="s">
        <v>142</v>
      </c>
      <c r="J21" s="135" t="s">
        <v>61</v>
      </c>
      <c r="K21" s="33"/>
      <c r="L21" s="136"/>
      <c r="M21" s="132"/>
      <c r="N21" s="136"/>
      <c r="O21" s="137">
        <f>28*1</f>
        <v>28</v>
      </c>
      <c r="P21" s="138"/>
      <c r="Q21" s="164"/>
      <c r="R21" s="144">
        <v>0</v>
      </c>
      <c r="S21" s="142">
        <v>0</v>
      </c>
      <c r="T21" s="149">
        <v>0</v>
      </c>
      <c r="U21" s="149">
        <v>0</v>
      </c>
      <c r="V21" s="149">
        <f>T21+U21</f>
        <v>0</v>
      </c>
      <c r="W21" s="139" t="s">
        <v>144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</row>
  </sheetData>
  <sheetProtection/>
  <mergeCells count="2">
    <mergeCell ref="B1:W1"/>
    <mergeCell ref="S19:T19"/>
  </mergeCells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00390625" defaultRowHeight="16.5"/>
  <cols>
    <col min="1" max="1" width="3.625" style="67" bestFit="1" customWidth="1"/>
    <col min="2" max="2" width="6.375" style="70" bestFit="1" customWidth="1"/>
    <col min="3" max="3" width="10.75390625" style="68" bestFit="1" customWidth="1"/>
    <col min="4" max="8" width="5.625" style="67" bestFit="1" customWidth="1"/>
    <col min="9" max="9" width="5.25390625" style="70" bestFit="1" customWidth="1"/>
    <col min="10" max="10" width="5.25390625" style="67" bestFit="1" customWidth="1"/>
    <col min="11" max="11" width="16.50390625" style="69" customWidth="1"/>
    <col min="12" max="16384" width="8.875" style="64" customWidth="1"/>
  </cols>
  <sheetData>
    <row r="1" spans="1:11" s="6" customFormat="1" ht="68.25" customHeight="1">
      <c r="A1" s="21" t="s">
        <v>58</v>
      </c>
      <c r="B1" s="7" t="s">
        <v>26</v>
      </c>
      <c r="C1" s="7" t="s">
        <v>31</v>
      </c>
      <c r="D1" s="59" t="s">
        <v>72</v>
      </c>
      <c r="E1" s="60" t="s">
        <v>73</v>
      </c>
      <c r="F1" s="59" t="s">
        <v>74</v>
      </c>
      <c r="G1" s="60" t="s">
        <v>75</v>
      </c>
      <c r="H1" s="60" t="s">
        <v>76</v>
      </c>
      <c r="I1" s="61" t="s">
        <v>77</v>
      </c>
      <c r="J1" s="59" t="s">
        <v>78</v>
      </c>
      <c r="K1" s="62" t="s">
        <v>16</v>
      </c>
    </row>
    <row r="2" spans="1:28" ht="15.75">
      <c r="A2" s="166">
        <v>1</v>
      </c>
      <c r="B2" s="167" t="s">
        <v>86</v>
      </c>
      <c r="C2" s="7" t="s">
        <v>0</v>
      </c>
      <c r="D2" s="168" t="s">
        <v>39</v>
      </c>
      <c r="E2" s="168" t="s">
        <v>39</v>
      </c>
      <c r="F2" s="168" t="s">
        <v>39</v>
      </c>
      <c r="G2" s="168" t="s">
        <v>39</v>
      </c>
      <c r="H2" s="168" t="s">
        <v>39</v>
      </c>
      <c r="I2" s="168">
        <v>172</v>
      </c>
      <c r="J2" s="168">
        <v>64</v>
      </c>
      <c r="K2" s="169" t="s">
        <v>191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11" s="63" customFormat="1" ht="15.75">
      <c r="A3" s="166">
        <v>2</v>
      </c>
      <c r="B3" s="167" t="s">
        <v>62</v>
      </c>
      <c r="C3" s="7" t="s">
        <v>19</v>
      </c>
      <c r="D3" s="168" t="s">
        <v>10</v>
      </c>
      <c r="E3" s="168" t="s">
        <v>10</v>
      </c>
      <c r="F3" s="168" t="s">
        <v>10</v>
      </c>
      <c r="G3" s="168" t="s">
        <v>10</v>
      </c>
      <c r="H3" s="168"/>
      <c r="I3" s="168">
        <v>168</v>
      </c>
      <c r="J3" s="168">
        <v>52</v>
      </c>
      <c r="K3" s="169" t="s">
        <v>192</v>
      </c>
    </row>
    <row r="4" spans="1:28" ht="15.75">
      <c r="A4" s="166">
        <v>3</v>
      </c>
      <c r="B4" s="7" t="s">
        <v>171</v>
      </c>
      <c r="C4" s="7" t="s">
        <v>170</v>
      </c>
      <c r="D4" s="65"/>
      <c r="E4" s="65"/>
      <c r="F4" s="65"/>
      <c r="G4" s="65"/>
      <c r="H4" s="65"/>
      <c r="I4" s="65"/>
      <c r="J4" s="65"/>
      <c r="K4" s="17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8" customFormat="1" ht="15.75">
      <c r="A5" s="166">
        <v>4</v>
      </c>
      <c r="B5" s="167" t="s">
        <v>80</v>
      </c>
      <c r="C5" s="7" t="s">
        <v>2</v>
      </c>
      <c r="D5" s="168" t="s">
        <v>39</v>
      </c>
      <c r="E5" s="168" t="s">
        <v>39</v>
      </c>
      <c r="F5" s="168" t="s">
        <v>39</v>
      </c>
      <c r="G5" s="168" t="s">
        <v>39</v>
      </c>
      <c r="H5" s="168" t="s">
        <v>39</v>
      </c>
      <c r="I5" s="168">
        <v>170</v>
      </c>
      <c r="J5" s="168">
        <v>62</v>
      </c>
      <c r="K5" s="169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11" s="63" customFormat="1" ht="15.75">
      <c r="A6" s="166">
        <v>5</v>
      </c>
      <c r="B6" s="167" t="s">
        <v>81</v>
      </c>
      <c r="C6" s="7" t="s">
        <v>36</v>
      </c>
      <c r="D6" s="170" t="s">
        <v>40</v>
      </c>
      <c r="E6" s="168" t="s">
        <v>10</v>
      </c>
      <c r="F6" s="168" t="s">
        <v>40</v>
      </c>
      <c r="G6" s="168" t="s">
        <v>40</v>
      </c>
      <c r="H6" s="168" t="s">
        <v>40</v>
      </c>
      <c r="I6" s="168">
        <v>162</v>
      </c>
      <c r="J6" s="168">
        <v>54</v>
      </c>
      <c r="K6" s="169"/>
    </row>
    <row r="7" spans="1:28" s="18" customFormat="1" ht="15.75">
      <c r="A7" s="166">
        <v>6</v>
      </c>
      <c r="B7" s="167" t="s">
        <v>87</v>
      </c>
      <c r="C7" s="7" t="s">
        <v>54</v>
      </c>
      <c r="D7" s="168" t="s">
        <v>39</v>
      </c>
      <c r="E7" s="168" t="s">
        <v>39</v>
      </c>
      <c r="F7" s="168" t="s">
        <v>39</v>
      </c>
      <c r="G7" s="168" t="s">
        <v>39</v>
      </c>
      <c r="H7" s="168" t="s">
        <v>39</v>
      </c>
      <c r="I7" s="168">
        <v>164</v>
      </c>
      <c r="J7" s="168">
        <v>72</v>
      </c>
      <c r="K7" s="169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14" customFormat="1" ht="15.75">
      <c r="A8" s="166">
        <v>7</v>
      </c>
      <c r="B8" s="7" t="s">
        <v>82</v>
      </c>
      <c r="C8" s="7" t="s">
        <v>45</v>
      </c>
      <c r="D8" s="12" t="s">
        <v>193</v>
      </c>
      <c r="E8" s="12" t="s">
        <v>41</v>
      </c>
      <c r="F8" s="12" t="s">
        <v>193</v>
      </c>
      <c r="G8" s="12" t="s">
        <v>193</v>
      </c>
      <c r="H8" s="12" t="s">
        <v>193</v>
      </c>
      <c r="I8" s="12">
        <v>177</v>
      </c>
      <c r="J8" s="12">
        <v>76</v>
      </c>
      <c r="K8" s="172" t="s">
        <v>192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63" customFormat="1" ht="15.75">
      <c r="A9" s="166">
        <v>8</v>
      </c>
      <c r="B9" s="7" t="s">
        <v>83</v>
      </c>
      <c r="C9" s="7" t="s">
        <v>53</v>
      </c>
      <c r="D9" s="65" t="s">
        <v>9</v>
      </c>
      <c r="E9" s="65" t="s">
        <v>9</v>
      </c>
      <c r="F9" s="65" t="s">
        <v>9</v>
      </c>
      <c r="G9" s="65" t="s">
        <v>9</v>
      </c>
      <c r="H9" s="65" t="s">
        <v>9</v>
      </c>
      <c r="I9" s="65">
        <v>182</v>
      </c>
      <c r="J9" s="65">
        <v>82</v>
      </c>
      <c r="K9" s="17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6" customFormat="1" ht="15.75">
      <c r="A10" s="166">
        <v>9</v>
      </c>
      <c r="B10" s="167" t="s">
        <v>87</v>
      </c>
      <c r="C10" s="167" t="s">
        <v>11</v>
      </c>
      <c r="D10" s="168" t="s">
        <v>39</v>
      </c>
      <c r="E10" s="168" t="s">
        <v>39</v>
      </c>
      <c r="F10" s="168" t="s">
        <v>39</v>
      </c>
      <c r="G10" s="168" t="s">
        <v>39</v>
      </c>
      <c r="H10" s="168" t="s">
        <v>39</v>
      </c>
      <c r="I10" s="168">
        <v>177</v>
      </c>
      <c r="J10" s="168">
        <v>68</v>
      </c>
      <c r="K10" s="16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11" customFormat="1" ht="15.75">
      <c r="A11" s="166">
        <v>10</v>
      </c>
      <c r="B11" s="167" t="s">
        <v>87</v>
      </c>
      <c r="C11" s="7" t="s">
        <v>8</v>
      </c>
      <c r="D11" s="168" t="s">
        <v>10</v>
      </c>
      <c r="E11" s="168" t="s">
        <v>10</v>
      </c>
      <c r="F11" s="168" t="s">
        <v>10</v>
      </c>
      <c r="G11" s="168" t="s">
        <v>10</v>
      </c>
      <c r="H11" s="168" t="s">
        <v>10</v>
      </c>
      <c r="I11" s="168">
        <v>158</v>
      </c>
      <c r="J11" s="168">
        <v>58</v>
      </c>
      <c r="K11" s="171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11" customFormat="1" ht="15.75">
      <c r="A12" s="166">
        <v>11</v>
      </c>
      <c r="B12" s="167" t="s">
        <v>163</v>
      </c>
      <c r="C12" s="7" t="s">
        <v>162</v>
      </c>
      <c r="D12" s="168" t="s">
        <v>165</v>
      </c>
      <c r="E12" s="168" t="s">
        <v>165</v>
      </c>
      <c r="F12" s="168" t="s">
        <v>10</v>
      </c>
      <c r="G12" s="168" t="s">
        <v>10</v>
      </c>
      <c r="H12" s="168" t="s">
        <v>10</v>
      </c>
      <c r="I12" s="168">
        <v>179</v>
      </c>
      <c r="J12" s="168">
        <v>67</v>
      </c>
      <c r="K12" s="169" t="s">
        <v>192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166">
        <v>12</v>
      </c>
      <c r="B13" s="167" t="s">
        <v>5</v>
      </c>
      <c r="C13" s="7" t="s">
        <v>79</v>
      </c>
      <c r="D13" s="168" t="s">
        <v>40</v>
      </c>
      <c r="E13" s="168" t="s">
        <v>10</v>
      </c>
      <c r="F13" s="168" t="s">
        <v>40</v>
      </c>
      <c r="G13" s="168" t="s">
        <v>40</v>
      </c>
      <c r="H13" s="168" t="s">
        <v>40</v>
      </c>
      <c r="I13" s="168">
        <v>163</v>
      </c>
      <c r="J13" s="168">
        <v>56</v>
      </c>
      <c r="K13" s="169" t="s">
        <v>192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s="14" customFormat="1" ht="15.75">
      <c r="A14" s="166">
        <v>13</v>
      </c>
      <c r="B14" s="167" t="s">
        <v>173</v>
      </c>
      <c r="C14" s="7" t="s">
        <v>118</v>
      </c>
      <c r="D14" s="168" t="s">
        <v>172</v>
      </c>
      <c r="E14" s="168" t="s">
        <v>172</v>
      </c>
      <c r="F14" s="168" t="s">
        <v>172</v>
      </c>
      <c r="G14" s="168" t="s">
        <v>172</v>
      </c>
      <c r="H14" s="168" t="s">
        <v>172</v>
      </c>
      <c r="I14" s="168">
        <v>175</v>
      </c>
      <c r="J14" s="168">
        <v>67</v>
      </c>
      <c r="K14" s="169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11" s="63" customFormat="1" ht="15.75">
      <c r="A15" s="166">
        <v>14</v>
      </c>
      <c r="B15" s="167" t="s">
        <v>84</v>
      </c>
      <c r="C15" s="7" t="s">
        <v>14</v>
      </c>
      <c r="D15" s="12" t="s">
        <v>9</v>
      </c>
      <c r="E15" s="12" t="s">
        <v>9</v>
      </c>
      <c r="F15" s="12" t="s">
        <v>9</v>
      </c>
      <c r="G15" s="12" t="s">
        <v>9</v>
      </c>
      <c r="H15" s="12" t="s">
        <v>9</v>
      </c>
      <c r="I15" s="12">
        <v>180</v>
      </c>
      <c r="J15" s="12">
        <v>77</v>
      </c>
      <c r="K15" s="172"/>
    </row>
    <row r="16" spans="1:11" s="63" customFormat="1" ht="15.75">
      <c r="A16" s="166">
        <v>15</v>
      </c>
      <c r="B16" s="167" t="s">
        <v>185</v>
      </c>
      <c r="C16" s="7" t="s">
        <v>186</v>
      </c>
      <c r="D16" s="12" t="s">
        <v>7</v>
      </c>
      <c r="E16" s="12" t="s">
        <v>7</v>
      </c>
      <c r="F16" s="12" t="s">
        <v>7</v>
      </c>
      <c r="G16" s="12" t="s">
        <v>6</v>
      </c>
      <c r="H16" s="12" t="s">
        <v>6</v>
      </c>
      <c r="I16" s="12"/>
      <c r="J16" s="12"/>
      <c r="K16" s="172" t="s">
        <v>192</v>
      </c>
    </row>
    <row r="17" spans="1:11" s="63" customFormat="1" ht="15.75">
      <c r="A17" s="166">
        <v>16</v>
      </c>
      <c r="B17" s="7" t="s">
        <v>83</v>
      </c>
      <c r="C17" s="183" t="s">
        <v>196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>
        <v>176</v>
      </c>
      <c r="J17" s="12">
        <v>78</v>
      </c>
      <c r="K17" s="172" t="s">
        <v>192</v>
      </c>
    </row>
    <row r="18" spans="1:11" s="63" customFormat="1" ht="15.75">
      <c r="A18" s="154"/>
      <c r="B18" s="150"/>
      <c r="C18" s="151"/>
      <c r="D18" s="152"/>
      <c r="E18" s="152"/>
      <c r="F18" s="152"/>
      <c r="G18" s="152"/>
      <c r="H18" s="152"/>
      <c r="I18" s="152"/>
      <c r="J18" s="152"/>
      <c r="K18" s="153"/>
    </row>
    <row r="19" spans="1:11" s="63" customFormat="1" ht="15.75">
      <c r="A19" s="66">
        <v>15</v>
      </c>
      <c r="B19" s="23" t="s">
        <v>85</v>
      </c>
      <c r="C19" s="23" t="s">
        <v>42</v>
      </c>
      <c r="D19" s="129" t="s">
        <v>39</v>
      </c>
      <c r="E19" s="129" t="s">
        <v>39</v>
      </c>
      <c r="F19" s="129" t="s">
        <v>39</v>
      </c>
      <c r="G19" s="129" t="s">
        <v>39</v>
      </c>
      <c r="H19" s="129" t="s">
        <v>39</v>
      </c>
      <c r="I19" s="129">
        <v>166</v>
      </c>
      <c r="J19" s="129">
        <v>61</v>
      </c>
      <c r="K19" s="130" t="s">
        <v>174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78GM</dc:creator>
  <cp:keywords/>
  <dc:description/>
  <cp:lastModifiedBy>78GM</cp:lastModifiedBy>
  <cp:lastPrinted>2014-07-02T22:34:48Z</cp:lastPrinted>
  <dcterms:created xsi:type="dcterms:W3CDTF">2014-05-15T15:53:42Z</dcterms:created>
  <dcterms:modified xsi:type="dcterms:W3CDTF">2015-06-01T23:33:55Z</dcterms:modified>
  <cp:category/>
  <cp:version/>
  <cp:contentType/>
  <cp:contentStatus/>
</cp:coreProperties>
</file>